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321EAB70-C37D-4673-A140-585520405F85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F94" i="1"/>
  <c r="I94" i="1"/>
  <c r="I95" i="1"/>
  <c r="F88" i="1"/>
  <c r="I88" i="1"/>
  <c r="F89" i="1"/>
  <c r="I89" i="1"/>
  <c r="F90" i="1"/>
  <c r="I90" i="1"/>
  <c r="F91" i="1"/>
  <c r="I91" i="1"/>
  <c r="F92" i="1"/>
  <c r="I92" i="1"/>
  <c r="F93" i="1"/>
  <c r="I93" i="1"/>
  <c r="F87" i="1"/>
  <c r="I87" i="1"/>
  <c r="F78" i="1"/>
  <c r="F76" i="1"/>
  <c r="I76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I74" i="1"/>
  <c r="F75" i="1"/>
  <c r="I75" i="1"/>
  <c r="F73" i="1"/>
  <c r="F72" i="1"/>
  <c r="I72" i="1"/>
  <c r="I73" i="1"/>
  <c r="F65" i="1"/>
  <c r="F63" i="1"/>
  <c r="I63" i="1"/>
  <c r="I65" i="1"/>
  <c r="F66" i="1"/>
  <c r="I66" i="1"/>
  <c r="F67" i="1"/>
  <c r="I67" i="1"/>
  <c r="F68" i="1"/>
  <c r="I68" i="1"/>
  <c r="F70" i="1"/>
  <c r="I70" i="1"/>
  <c r="F71" i="1"/>
  <c r="F64" i="1"/>
  <c r="I64" i="1"/>
  <c r="F61" i="1"/>
  <c r="I61" i="1"/>
  <c r="F62" i="1"/>
  <c r="I62" i="1"/>
  <c r="F60" i="1"/>
  <c r="I60" i="1"/>
  <c r="F59" i="1"/>
  <c r="F51" i="1"/>
  <c r="F49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0" i="1"/>
  <c r="F41" i="1"/>
  <c r="I41" i="1"/>
  <c r="F42" i="1"/>
  <c r="I42" i="1"/>
  <c r="F43" i="1"/>
  <c r="I43" i="1"/>
  <c r="I39" i="1"/>
  <c r="F44" i="1"/>
  <c r="I44" i="1"/>
  <c r="F45" i="1"/>
  <c r="I45" i="1"/>
  <c r="F46" i="1"/>
  <c r="I46" i="1"/>
  <c r="F47" i="1"/>
  <c r="I47" i="1"/>
  <c r="F48" i="1"/>
  <c r="I48" i="1"/>
  <c r="F40" i="1"/>
  <c r="I40" i="1"/>
  <c r="F31" i="1"/>
  <c r="I31" i="1"/>
  <c r="F32" i="1"/>
  <c r="F29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I29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I12" i="1"/>
  <c r="I11" i="1"/>
  <c r="F153" i="1"/>
  <c r="F151" i="1"/>
  <c r="I151" i="1"/>
  <c r="I153" i="1"/>
  <c r="F154" i="1"/>
  <c r="I154" i="1"/>
  <c r="F155" i="1"/>
  <c r="I155" i="1"/>
  <c r="F156" i="1"/>
  <c r="I156" i="1"/>
  <c r="F157" i="1"/>
  <c r="I157" i="1"/>
  <c r="F158" i="1"/>
  <c r="I158" i="1"/>
  <c r="F152" i="1"/>
  <c r="F149" i="1"/>
  <c r="I149" i="1"/>
  <c r="F150" i="1"/>
  <c r="I150" i="1"/>
  <c r="F148" i="1"/>
  <c r="I148" i="1"/>
  <c r="F147" i="1"/>
  <c r="I147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F138" i="1"/>
  <c r="I138" i="1"/>
  <c r="I139" i="1"/>
  <c r="F136" i="1"/>
  <c r="I136" i="1"/>
  <c r="F137" i="1"/>
  <c r="I137" i="1"/>
  <c r="F135" i="1"/>
  <c r="F134" i="1"/>
  <c r="I134" i="1"/>
  <c r="I13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I115" i="1"/>
  <c r="F106" i="1"/>
  <c r="I106" i="1"/>
  <c r="F107" i="1"/>
  <c r="I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F104" i="1"/>
  <c r="I104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E85" i="1"/>
  <c r="G104" i="1"/>
  <c r="G85" i="1"/>
  <c r="D104" i="1"/>
  <c r="E94" i="1"/>
  <c r="G94" i="1"/>
  <c r="H94" i="1"/>
  <c r="D94" i="1"/>
  <c r="E86" i="1"/>
  <c r="G86" i="1"/>
  <c r="H86" i="1"/>
  <c r="D86" i="1"/>
  <c r="D85" i="1"/>
  <c r="I11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E10" i="1"/>
  <c r="E160" i="1"/>
  <c r="G19" i="1"/>
  <c r="G10" i="1"/>
  <c r="G160" i="1"/>
  <c r="H19" i="1"/>
  <c r="H10" i="1"/>
  <c r="H160" i="1"/>
  <c r="D19" i="1"/>
  <c r="D10" i="1"/>
  <c r="D160" i="1"/>
  <c r="E11" i="1"/>
  <c r="G11" i="1"/>
  <c r="H11" i="1"/>
  <c r="D11" i="1"/>
  <c r="I71" i="1"/>
  <c r="I77" i="1"/>
  <c r="I59" i="1"/>
  <c r="H85" i="1"/>
  <c r="I50" i="1"/>
  <c r="F11" i="1"/>
  <c r="I152" i="1"/>
  <c r="I49" i="1"/>
  <c r="I10" i="1"/>
  <c r="I19" i="1"/>
  <c r="F124" i="1"/>
  <c r="I124" i="1"/>
  <c r="I105" i="1"/>
  <c r="F19" i="1"/>
  <c r="F10" i="1"/>
  <c r="F39" i="1"/>
  <c r="F86" i="1"/>
  <c r="F160" i="1"/>
  <c r="I160" i="1"/>
  <c r="I86" i="1"/>
  <c r="I85" i="1"/>
  <c r="F85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<sst xmlns="http://schemas.openxmlformats.org/spreadsheetml/2006/main" count="162" uniqueCount="89">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</sst>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3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A164" sqref="A164:IV173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8">
        <f t="shared" ref="D10:I10" si="0">D11+D19+D29+D39+D49+D59+D72+D76+D63</f>
        <v>42324278</v>
      </c>
      <c r="E10" s="18">
        <f t="shared" si="0"/>
        <v>45329.180000000233</v>
      </c>
      <c r="F10" s="18">
        <f t="shared" si="0"/>
        <v>42369607.180000007</v>
      </c>
      <c r="G10" s="18">
        <f t="shared" si="0"/>
        <v>16219616.170000002</v>
      </c>
      <c r="H10" s="18">
        <f t="shared" si="0"/>
        <v>16110514.420000002</v>
      </c>
      <c r="I10" s="18">
        <f t="shared" si="0"/>
        <v>26149991.010000002</v>
      </c>
    </row>
    <row r="11" spans="2:9" x14ac:dyDescent="0.2">
      <c r="B11" s="3" t="s">
        <v>12</v>
      </c>
      <c r="C11" s="9"/>
      <c r="D11" s="19">
        <f t="shared" ref="D11:I11" si="1">SUM(D12:D18)</f>
        <v>34120940</v>
      </c>
      <c r="E11" s="19">
        <f t="shared" si="1"/>
        <v>1882914</v>
      </c>
      <c r="F11" s="19">
        <f t="shared" si="1"/>
        <v>36003854.000000007</v>
      </c>
      <c r="G11" s="19">
        <f t="shared" si="1"/>
        <v>13455941.870000001</v>
      </c>
      <c r="H11" s="19">
        <f t="shared" si="1"/>
        <v>13455941.870000001</v>
      </c>
      <c r="I11" s="19">
        <f t="shared" si="1"/>
        <v>22547912.130000003</v>
      </c>
    </row>
    <row r="12" spans="2:9" x14ac:dyDescent="0.2">
      <c r="B12" s="13" t="s">
        <v>13</v>
      </c>
      <c r="C12" s="11"/>
      <c r="D12" s="19">
        <v>21802258</v>
      </c>
      <c r="E12" s="20">
        <v>745736.44</v>
      </c>
      <c r="F12" s="20">
        <f>D12+E12</f>
        <v>22547994.440000001</v>
      </c>
      <c r="G12" s="20">
        <v>10605075.060000001</v>
      </c>
      <c r="H12" s="20">
        <v>10605075.060000001</v>
      </c>
      <c r="I12" s="20">
        <f>F12-G12</f>
        <v>11942919.380000001</v>
      </c>
    </row>
    <row r="13" spans="2:9" x14ac:dyDescent="0.2">
      <c r="B13" s="13" t="s">
        <v>14</v>
      </c>
      <c r="C13" s="11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6134962</v>
      </c>
      <c r="E14" s="20">
        <v>123879.48</v>
      </c>
      <c r="F14" s="20">
        <f t="shared" si="2"/>
        <v>6258841.4800000004</v>
      </c>
      <c r="G14" s="20">
        <v>31191.3</v>
      </c>
      <c r="H14" s="20">
        <v>31191.3</v>
      </c>
      <c r="I14" s="20">
        <f t="shared" si="3"/>
        <v>6227650.1800000006</v>
      </c>
    </row>
    <row r="15" spans="2:9" x14ac:dyDescent="0.2">
      <c r="B15" s="13" t="s">
        <v>16</v>
      </c>
      <c r="C15" s="11"/>
      <c r="D15" s="19">
        <v>4118336</v>
      </c>
      <c r="E15" s="20">
        <v>978797.23</v>
      </c>
      <c r="F15" s="20">
        <f t="shared" si="2"/>
        <v>5097133.2300000004</v>
      </c>
      <c r="G15" s="20">
        <v>1994004.06</v>
      </c>
      <c r="H15" s="20">
        <v>1994004.06</v>
      </c>
      <c r="I15" s="20">
        <f t="shared" si="3"/>
        <v>3103129.1700000004</v>
      </c>
    </row>
    <row r="16" spans="2:9" x14ac:dyDescent="0.2">
      <c r="B16" s="13" t="s">
        <v>17</v>
      </c>
      <c r="C16" s="11"/>
      <c r="D16" s="19">
        <v>2065384</v>
      </c>
      <c r="E16" s="20">
        <v>34500.85</v>
      </c>
      <c r="F16" s="20">
        <f t="shared" si="2"/>
        <v>2099884.85</v>
      </c>
      <c r="G16" s="20">
        <v>825671.45</v>
      </c>
      <c r="H16" s="20">
        <v>825671.45</v>
      </c>
      <c r="I16" s="20">
        <f t="shared" si="3"/>
        <v>1274213.4000000001</v>
      </c>
    </row>
    <row r="17" spans="2:9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1120040</v>
      </c>
      <c r="E19" s="19">
        <f t="shared" si="4"/>
        <v>-270200.86</v>
      </c>
      <c r="F19" s="19">
        <f t="shared" si="4"/>
        <v>849839.14</v>
      </c>
      <c r="G19" s="19">
        <f t="shared" si="4"/>
        <v>462021.42000000004</v>
      </c>
      <c r="H19" s="19">
        <f t="shared" si="4"/>
        <v>460274.67000000004</v>
      </c>
      <c r="I19" s="19">
        <f t="shared" si="4"/>
        <v>387817.72</v>
      </c>
    </row>
    <row r="20" spans="2:9" x14ac:dyDescent="0.2">
      <c r="B20" s="13" t="s">
        <v>21</v>
      </c>
      <c r="C20" s="11"/>
      <c r="D20" s="19">
        <v>361575</v>
      </c>
      <c r="E20" s="20">
        <v>-115102.86</v>
      </c>
      <c r="F20" s="19">
        <f t="shared" ref="F20:F28" si="5">D20+E20</f>
        <v>246472.14</v>
      </c>
      <c r="G20" s="20">
        <v>157845.01</v>
      </c>
      <c r="H20" s="20">
        <v>157845.01</v>
      </c>
      <c r="I20" s="20">
        <f>F20-G20</f>
        <v>88627.13</v>
      </c>
    </row>
    <row r="21" spans="2:9" x14ac:dyDescent="0.2">
      <c r="B21" s="13" t="s">
        <v>22</v>
      </c>
      <c r="C21" s="11"/>
      <c r="D21" s="19"/>
      <c r="E21" s="20"/>
      <c r="F21" s="19">
        <f t="shared" si="5"/>
        <v>0</v>
      </c>
      <c r="G21" s="20"/>
      <c r="H21" s="20"/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148507</v>
      </c>
      <c r="E23" s="20">
        <v>-108269</v>
      </c>
      <c r="F23" s="19">
        <f t="shared" si="5"/>
        <v>40238</v>
      </c>
      <c r="G23" s="20">
        <v>38420.629999999997</v>
      </c>
      <c r="H23" s="20">
        <v>38420.629999999997</v>
      </c>
      <c r="I23" s="20">
        <f t="shared" si="6"/>
        <v>1817.3700000000026</v>
      </c>
    </row>
    <row r="24" spans="2:9" x14ac:dyDescent="0.2">
      <c r="B24" s="13" t="s">
        <v>25</v>
      </c>
      <c r="C24" s="11"/>
      <c r="D24" s="19">
        <v>111212</v>
      </c>
      <c r="E24" s="20">
        <v>-987</v>
      </c>
      <c r="F24" s="19">
        <f t="shared" si="5"/>
        <v>110225</v>
      </c>
      <c r="G24" s="20">
        <v>38329.21</v>
      </c>
      <c r="H24" s="20">
        <v>38329.21</v>
      </c>
      <c r="I24" s="20">
        <f t="shared" si="6"/>
        <v>71895.790000000008</v>
      </c>
    </row>
    <row r="25" spans="2:9" x14ac:dyDescent="0.2">
      <c r="B25" s="13" t="s">
        <v>26</v>
      </c>
      <c r="C25" s="11"/>
      <c r="D25" s="19">
        <v>382800</v>
      </c>
      <c r="E25" s="20">
        <v>0</v>
      </c>
      <c r="F25" s="19">
        <f t="shared" si="5"/>
        <v>382800</v>
      </c>
      <c r="G25" s="20">
        <v>211725.57</v>
      </c>
      <c r="H25" s="20">
        <v>209978.82</v>
      </c>
      <c r="I25" s="20">
        <f t="shared" si="6"/>
        <v>171074.43</v>
      </c>
    </row>
    <row r="26" spans="2:9" x14ac:dyDescent="0.2">
      <c r="B26" s="13" t="s">
        <v>27</v>
      </c>
      <c r="C26" s="11"/>
      <c r="D26" s="19">
        <v>83888</v>
      </c>
      <c r="E26" s="20">
        <v>-17342</v>
      </c>
      <c r="F26" s="19">
        <f t="shared" si="5"/>
        <v>66546</v>
      </c>
      <c r="G26" s="20">
        <v>12146</v>
      </c>
      <c r="H26" s="20">
        <v>12146</v>
      </c>
      <c r="I26" s="20">
        <f t="shared" si="6"/>
        <v>54400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32058</v>
      </c>
      <c r="E28" s="20">
        <v>-28500</v>
      </c>
      <c r="F28" s="19">
        <f t="shared" si="5"/>
        <v>3558</v>
      </c>
      <c r="G28" s="20">
        <v>3555</v>
      </c>
      <c r="H28" s="20">
        <v>3555</v>
      </c>
      <c r="I28" s="20">
        <f t="shared" si="6"/>
        <v>3</v>
      </c>
    </row>
    <row r="29" spans="2:9" x14ac:dyDescent="0.2">
      <c r="B29" s="3" t="s">
        <v>30</v>
      </c>
      <c r="C29" s="9"/>
      <c r="D29" s="19">
        <f t="shared" ref="D29:I29" si="7">SUM(D30:D38)</f>
        <v>6583298</v>
      </c>
      <c r="E29" s="19">
        <f t="shared" si="7"/>
        <v>-1612713.14</v>
      </c>
      <c r="F29" s="19">
        <f t="shared" si="7"/>
        <v>4970584.8600000003</v>
      </c>
      <c r="G29" s="19">
        <f t="shared" si="7"/>
        <v>2301652.88</v>
      </c>
      <c r="H29" s="19">
        <f t="shared" si="7"/>
        <v>2194297.88</v>
      </c>
      <c r="I29" s="19">
        <f t="shared" si="7"/>
        <v>2668931.98</v>
      </c>
    </row>
    <row r="30" spans="2:9" x14ac:dyDescent="0.2">
      <c r="B30" s="13" t="s">
        <v>31</v>
      </c>
      <c r="C30" s="11"/>
      <c r="D30" s="19">
        <v>986705</v>
      </c>
      <c r="E30" s="20">
        <v>-414178.94</v>
      </c>
      <c r="F30" s="19">
        <f t="shared" ref="F30:F38" si="8">D30+E30</f>
        <v>572526.06000000006</v>
      </c>
      <c r="G30" s="20">
        <v>458700.46</v>
      </c>
      <c r="H30" s="20">
        <v>458700.46</v>
      </c>
      <c r="I30" s="20">
        <f t="shared" si="6"/>
        <v>113825.60000000003</v>
      </c>
    </row>
    <row r="31" spans="2:9" x14ac:dyDescent="0.2">
      <c r="B31" s="13" t="s">
        <v>32</v>
      </c>
      <c r="C31" s="11"/>
      <c r="D31" s="19">
        <v>483833</v>
      </c>
      <c r="E31" s="20">
        <v>-57041</v>
      </c>
      <c r="F31" s="19">
        <f t="shared" si="8"/>
        <v>426792</v>
      </c>
      <c r="G31" s="20">
        <v>174733.69</v>
      </c>
      <c r="H31" s="20">
        <v>174733.69</v>
      </c>
      <c r="I31" s="20">
        <f t="shared" si="6"/>
        <v>252058.31</v>
      </c>
    </row>
    <row r="32" spans="2:9" x14ac:dyDescent="0.2">
      <c r="B32" s="13" t="s">
        <v>33</v>
      </c>
      <c r="C32" s="11"/>
      <c r="D32" s="19">
        <v>1979482</v>
      </c>
      <c r="E32" s="20">
        <v>-552992.72</v>
      </c>
      <c r="F32" s="19">
        <f t="shared" si="8"/>
        <v>1426489.28</v>
      </c>
      <c r="G32" s="20">
        <v>607705.09</v>
      </c>
      <c r="H32" s="20">
        <v>607705.09</v>
      </c>
      <c r="I32" s="20">
        <f t="shared" si="6"/>
        <v>818784.19000000006</v>
      </c>
    </row>
    <row r="33" spans="2:9" x14ac:dyDescent="0.2">
      <c r="B33" s="13" t="s">
        <v>34</v>
      </c>
      <c r="C33" s="11"/>
      <c r="D33" s="19">
        <v>213000</v>
      </c>
      <c r="E33" s="20">
        <v>-83367.25</v>
      </c>
      <c r="F33" s="19">
        <f t="shared" si="8"/>
        <v>129632.75</v>
      </c>
      <c r="G33" s="20">
        <v>2950.75</v>
      </c>
      <c r="H33" s="20">
        <v>2950.75</v>
      </c>
      <c r="I33" s="20">
        <f t="shared" si="6"/>
        <v>126682</v>
      </c>
    </row>
    <row r="34" spans="2:9" x14ac:dyDescent="0.2">
      <c r="B34" s="13" t="s">
        <v>35</v>
      </c>
      <c r="C34" s="11"/>
      <c r="D34" s="19">
        <v>415576</v>
      </c>
      <c r="E34" s="20">
        <v>-60148.9</v>
      </c>
      <c r="F34" s="19">
        <f t="shared" si="8"/>
        <v>355427.1</v>
      </c>
      <c r="G34" s="20">
        <v>280512.07</v>
      </c>
      <c r="H34" s="20">
        <v>280512.07</v>
      </c>
      <c r="I34" s="20">
        <f t="shared" si="6"/>
        <v>74915.02999999997</v>
      </c>
    </row>
    <row r="35" spans="2:9" x14ac:dyDescent="0.2">
      <c r="B35" s="13" t="s">
        <v>36</v>
      </c>
      <c r="C35" s="11"/>
      <c r="D35" s="19">
        <v>119894</v>
      </c>
      <c r="E35" s="20">
        <v>-80794</v>
      </c>
      <c r="F35" s="19">
        <f t="shared" si="8"/>
        <v>39100</v>
      </c>
      <c r="G35" s="20">
        <v>9467</v>
      </c>
      <c r="H35" s="20">
        <v>9467</v>
      </c>
      <c r="I35" s="20">
        <f t="shared" si="6"/>
        <v>29633</v>
      </c>
    </row>
    <row r="36" spans="2:9" x14ac:dyDescent="0.2">
      <c r="B36" s="13" t="s">
        <v>37</v>
      </c>
      <c r="C36" s="11"/>
      <c r="D36" s="19">
        <v>48084</v>
      </c>
      <c r="E36" s="20">
        <v>-1049.8</v>
      </c>
      <c r="F36" s="19">
        <f t="shared" si="8"/>
        <v>47034.2</v>
      </c>
      <c r="G36" s="20">
        <v>10214.200000000001</v>
      </c>
      <c r="H36" s="20">
        <v>10214.200000000001</v>
      </c>
      <c r="I36" s="20">
        <f t="shared" si="6"/>
        <v>36820</v>
      </c>
    </row>
    <row r="37" spans="2:9" x14ac:dyDescent="0.2">
      <c r="B37" s="13" t="s">
        <v>38</v>
      </c>
      <c r="C37" s="11"/>
      <c r="D37" s="19">
        <v>77460</v>
      </c>
      <c r="E37" s="20">
        <v>-35922</v>
      </c>
      <c r="F37" s="19">
        <f t="shared" si="8"/>
        <v>41538</v>
      </c>
      <c r="G37" s="20">
        <v>8057.35</v>
      </c>
      <c r="H37" s="20">
        <v>8057.35</v>
      </c>
      <c r="I37" s="20">
        <f t="shared" si="6"/>
        <v>33480.65</v>
      </c>
    </row>
    <row r="38" spans="2:9" x14ac:dyDescent="0.2">
      <c r="B38" s="13" t="s">
        <v>39</v>
      </c>
      <c r="C38" s="11"/>
      <c r="D38" s="19">
        <v>2259264</v>
      </c>
      <c r="E38" s="20">
        <v>-327218.53000000003</v>
      </c>
      <c r="F38" s="19">
        <f t="shared" si="8"/>
        <v>1932045.47</v>
      </c>
      <c r="G38" s="20">
        <v>749312.27</v>
      </c>
      <c r="H38" s="20">
        <v>641957.27</v>
      </c>
      <c r="I38" s="20">
        <f t="shared" si="6"/>
        <v>1182733.2</v>
      </c>
    </row>
    <row r="39" spans="2:9" ht="25.5" customHeight="1" x14ac:dyDescent="0.2">
      <c r="B39" s="26" t="s">
        <v>40</v>
      </c>
      <c r="C39" s="27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26" t="s">
        <v>50</v>
      </c>
      <c r="C49" s="27"/>
      <c r="D49" s="19">
        <f t="shared" ref="D49:I49" si="11">SUM(D50:D58)</f>
        <v>500000</v>
      </c>
      <c r="E49" s="19">
        <f t="shared" si="11"/>
        <v>0</v>
      </c>
      <c r="F49" s="19">
        <f t="shared" si="11"/>
        <v>500000</v>
      </c>
      <c r="G49" s="19">
        <f t="shared" si="11"/>
        <v>0</v>
      </c>
      <c r="H49" s="19">
        <f t="shared" si="11"/>
        <v>0</v>
      </c>
      <c r="I49" s="19">
        <f t="shared" si="11"/>
        <v>500000</v>
      </c>
    </row>
    <row r="50" spans="2:9" x14ac:dyDescent="0.2">
      <c r="B50" s="13" t="s">
        <v>51</v>
      </c>
      <c r="C50" s="11"/>
      <c r="D50" s="19">
        <v>440000</v>
      </c>
      <c r="E50" s="20">
        <v>0</v>
      </c>
      <c r="F50" s="19">
        <f t="shared" si="10"/>
        <v>440000</v>
      </c>
      <c r="G50" s="20">
        <v>0</v>
      </c>
      <c r="H50" s="20">
        <v>0</v>
      </c>
      <c r="I50" s="20">
        <f t="shared" si="6"/>
        <v>440000</v>
      </c>
    </row>
    <row r="51" spans="2:9" x14ac:dyDescent="0.2">
      <c r="B51" s="13" t="s">
        <v>52</v>
      </c>
      <c r="C51" s="11"/>
      <c r="D51" s="19">
        <v>34400</v>
      </c>
      <c r="E51" s="20">
        <v>0</v>
      </c>
      <c r="F51" s="19">
        <f t="shared" si="10"/>
        <v>34400</v>
      </c>
      <c r="G51" s="20">
        <v>0</v>
      </c>
      <c r="H51" s="20">
        <v>0</v>
      </c>
      <c r="I51" s="20">
        <f t="shared" si="6"/>
        <v>34400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25600</v>
      </c>
      <c r="E53" s="20">
        <v>0</v>
      </c>
      <c r="F53" s="19">
        <f t="shared" si="10"/>
        <v>25600</v>
      </c>
      <c r="G53" s="20">
        <v>0</v>
      </c>
      <c r="H53" s="20">
        <v>0</v>
      </c>
      <c r="I53" s="20">
        <f t="shared" si="6"/>
        <v>25600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/>
      <c r="E55" s="20"/>
      <c r="F55" s="19">
        <f t="shared" si="10"/>
        <v>0</v>
      </c>
      <c r="G55" s="20"/>
      <c r="H55" s="20"/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26" t="s">
        <v>64</v>
      </c>
      <c r="C63" s="27"/>
      <c r="D63" s="19">
        <f>SUM(D64:D71)</f>
        <v>0</v>
      </c>
      <c r="E63" s="19">
        <f>SUM(E64:E71)</f>
        <v>45329.18</v>
      </c>
      <c r="F63" s="19">
        <f>F64+F65+F66+F67+F68+F70+F71</f>
        <v>45329.18</v>
      </c>
      <c r="G63" s="19">
        <f>SUM(G64:G71)</f>
        <v>0</v>
      </c>
      <c r="H63" s="19">
        <f>SUM(H64:H71)</f>
        <v>0</v>
      </c>
      <c r="I63" s="20">
        <f t="shared" si="6"/>
        <v>45329.18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>
        <v>0</v>
      </c>
      <c r="E71" s="20">
        <v>45329.18</v>
      </c>
      <c r="F71" s="19">
        <f t="shared" si="10"/>
        <v>45329.18</v>
      </c>
      <c r="G71" s="20">
        <v>0</v>
      </c>
      <c r="H71" s="20">
        <v>0</v>
      </c>
      <c r="I71" s="20">
        <f t="shared" si="6"/>
        <v>45329.18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34063135</v>
      </c>
      <c r="E85" s="23">
        <f>E86+E104+E94+E114+E124+E134+E138+E147+E151</f>
        <v>43476.419999999882</v>
      </c>
      <c r="F85" s="23">
        <f t="shared" si="12"/>
        <v>34106611.420000009</v>
      </c>
      <c r="G85" s="23">
        <f>G86+G104+G94+G114+G124+G134+G138+G147+G151</f>
        <v>14073231.85</v>
      </c>
      <c r="H85" s="23">
        <f>H86+H104+H94+H114+H124+H134+H138+H147+H151</f>
        <v>14071485.09</v>
      </c>
      <c r="I85" s="23">
        <f t="shared" si="12"/>
        <v>20033379.570000008</v>
      </c>
    </row>
    <row r="86" spans="2:9" x14ac:dyDescent="0.2">
      <c r="B86" s="3" t="s">
        <v>12</v>
      </c>
      <c r="C86" s="9"/>
      <c r="D86" s="19">
        <f>SUM(D87:D93)</f>
        <v>30717027</v>
      </c>
      <c r="E86" s="19">
        <f>SUM(E87:E93)</f>
        <v>1882914</v>
      </c>
      <c r="F86" s="19">
        <f>SUM(F87:F93)</f>
        <v>32599941.000000004</v>
      </c>
      <c r="G86" s="19">
        <f>SUM(G87:G93)</f>
        <v>13123209.68</v>
      </c>
      <c r="H86" s="19">
        <f>SUM(H87:H93)</f>
        <v>13123209.68</v>
      </c>
      <c r="I86" s="20">
        <f t="shared" ref="I86:I149" si="13">F86-G86</f>
        <v>19476731.320000004</v>
      </c>
    </row>
    <row r="87" spans="2:9" x14ac:dyDescent="0.2">
      <c r="B87" s="13" t="s">
        <v>13</v>
      </c>
      <c r="C87" s="11"/>
      <c r="D87" s="19">
        <v>21129764</v>
      </c>
      <c r="E87" s="20">
        <v>745736.44</v>
      </c>
      <c r="F87" s="19">
        <f t="shared" ref="F87:F103" si="14">D87+E87</f>
        <v>21875500.440000001</v>
      </c>
      <c r="G87" s="20">
        <v>10297156.73</v>
      </c>
      <c r="H87" s="20">
        <v>10297156.73</v>
      </c>
      <c r="I87" s="20">
        <f t="shared" si="13"/>
        <v>11578343.710000001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>
        <v>3539011</v>
      </c>
      <c r="E89" s="20">
        <v>123879.48</v>
      </c>
      <c r="F89" s="19">
        <f t="shared" si="14"/>
        <v>3662890.48</v>
      </c>
      <c r="G89" s="20">
        <v>31191.3</v>
      </c>
      <c r="H89" s="20">
        <v>31191.3</v>
      </c>
      <c r="I89" s="20">
        <f t="shared" si="13"/>
        <v>3631699.18</v>
      </c>
    </row>
    <row r="90" spans="2:9" x14ac:dyDescent="0.2">
      <c r="B90" s="13" t="s">
        <v>16</v>
      </c>
      <c r="C90" s="11"/>
      <c r="D90" s="19">
        <v>3982868</v>
      </c>
      <c r="E90" s="20">
        <v>978797.23</v>
      </c>
      <c r="F90" s="19">
        <f t="shared" si="14"/>
        <v>4961665.2300000004</v>
      </c>
      <c r="G90" s="20">
        <v>1969190.2</v>
      </c>
      <c r="H90" s="20">
        <v>1969190.2</v>
      </c>
      <c r="I90" s="20">
        <f t="shared" si="13"/>
        <v>2992475.0300000003</v>
      </c>
    </row>
    <row r="91" spans="2:9" x14ac:dyDescent="0.2">
      <c r="B91" s="13" t="s">
        <v>17</v>
      </c>
      <c r="C91" s="11"/>
      <c r="D91" s="19">
        <v>2065384</v>
      </c>
      <c r="E91" s="20">
        <v>34500.85</v>
      </c>
      <c r="F91" s="19">
        <f t="shared" si="14"/>
        <v>2099884.85</v>
      </c>
      <c r="G91" s="20">
        <v>825671.45</v>
      </c>
      <c r="H91" s="20">
        <v>825671.45</v>
      </c>
      <c r="I91" s="20">
        <f t="shared" si="13"/>
        <v>1274213.4000000001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572550</v>
      </c>
      <c r="E94" s="19">
        <f>SUM(E95:E103)</f>
        <v>-296465.86</v>
      </c>
      <c r="F94" s="19">
        <f>SUM(F95:F103)</f>
        <v>276084.14</v>
      </c>
      <c r="G94" s="19">
        <f>SUM(G95:G103)</f>
        <v>197990.47</v>
      </c>
      <c r="H94" s="19">
        <f>SUM(H95:H103)</f>
        <v>196243.71</v>
      </c>
      <c r="I94" s="20">
        <f t="shared" si="13"/>
        <v>78093.670000000013</v>
      </c>
    </row>
    <row r="95" spans="2:9" x14ac:dyDescent="0.2">
      <c r="B95" s="13" t="s">
        <v>21</v>
      </c>
      <c r="C95" s="11"/>
      <c r="D95" s="19">
        <v>138360</v>
      </c>
      <c r="E95" s="20">
        <v>-115102.86</v>
      </c>
      <c r="F95" s="19">
        <f t="shared" si="14"/>
        <v>23257.14</v>
      </c>
      <c r="G95" s="20">
        <v>12710.01</v>
      </c>
      <c r="H95" s="20">
        <v>12710.01</v>
      </c>
      <c r="I95" s="20">
        <f t="shared" si="13"/>
        <v>10547.13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>
        <v>118532</v>
      </c>
      <c r="E98" s="20">
        <v>-110009</v>
      </c>
      <c r="F98" s="19">
        <f t="shared" si="14"/>
        <v>8523</v>
      </c>
      <c r="G98" s="20">
        <v>8495.6200000000008</v>
      </c>
      <c r="H98" s="20">
        <v>8495.6200000000008</v>
      </c>
      <c r="I98" s="20">
        <f t="shared" si="13"/>
        <v>27.3799999999992</v>
      </c>
    </row>
    <row r="99" spans="2:9" x14ac:dyDescent="0.2">
      <c r="B99" s="13" t="s">
        <v>25</v>
      </c>
      <c r="C99" s="11"/>
      <c r="D99" s="19">
        <v>17212</v>
      </c>
      <c r="E99" s="20">
        <v>-17212</v>
      </c>
      <c r="F99" s="19">
        <f t="shared" si="14"/>
        <v>0</v>
      </c>
      <c r="G99" s="20">
        <v>0</v>
      </c>
      <c r="H99" s="20">
        <v>0</v>
      </c>
      <c r="I99" s="20">
        <f t="shared" si="13"/>
        <v>0</v>
      </c>
    </row>
    <row r="100" spans="2:9" x14ac:dyDescent="0.2">
      <c r="B100" s="13" t="s">
        <v>26</v>
      </c>
      <c r="C100" s="11"/>
      <c r="D100" s="19">
        <v>240000</v>
      </c>
      <c r="E100" s="20">
        <v>0</v>
      </c>
      <c r="F100" s="19">
        <f t="shared" si="14"/>
        <v>240000</v>
      </c>
      <c r="G100" s="20">
        <v>172483.84</v>
      </c>
      <c r="H100" s="20">
        <v>170737.08</v>
      </c>
      <c r="I100" s="20">
        <f t="shared" si="13"/>
        <v>67516.160000000003</v>
      </c>
    </row>
    <row r="101" spans="2:9" x14ac:dyDescent="0.2">
      <c r="B101" s="13" t="s">
        <v>27</v>
      </c>
      <c r="C101" s="11"/>
      <c r="D101" s="19">
        <v>26388</v>
      </c>
      <c r="E101" s="20">
        <v>-25642</v>
      </c>
      <c r="F101" s="19">
        <f t="shared" si="14"/>
        <v>746</v>
      </c>
      <c r="G101" s="20">
        <v>746</v>
      </c>
      <c r="H101" s="20">
        <v>746</v>
      </c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>
        <v>32058</v>
      </c>
      <c r="E103" s="20">
        <v>-28500</v>
      </c>
      <c r="F103" s="19">
        <f t="shared" si="14"/>
        <v>3558</v>
      </c>
      <c r="G103" s="20">
        <v>3555</v>
      </c>
      <c r="H103" s="20">
        <v>3555</v>
      </c>
      <c r="I103" s="20">
        <f t="shared" si="13"/>
        <v>3</v>
      </c>
    </row>
    <row r="104" spans="2:9" x14ac:dyDescent="0.2">
      <c r="B104" s="3" t="s">
        <v>30</v>
      </c>
      <c r="C104" s="9"/>
      <c r="D104" s="19">
        <f>SUM(D105:D113)</f>
        <v>2773558</v>
      </c>
      <c r="E104" s="19">
        <f>SUM(E105:E113)</f>
        <v>-1586448.1400000001</v>
      </c>
      <c r="F104" s="19">
        <f>SUM(F105:F113)</f>
        <v>1187109.8600000001</v>
      </c>
      <c r="G104" s="19">
        <f>SUM(G105:G113)</f>
        <v>752031.7</v>
      </c>
      <c r="H104" s="19">
        <f>SUM(H105:H113)</f>
        <v>752031.7</v>
      </c>
      <c r="I104" s="20">
        <f t="shared" si="13"/>
        <v>435078.16000000015</v>
      </c>
    </row>
    <row r="105" spans="2:9" x14ac:dyDescent="0.2">
      <c r="B105" s="13" t="s">
        <v>31</v>
      </c>
      <c r="C105" s="11"/>
      <c r="D105" s="19">
        <v>946705</v>
      </c>
      <c r="E105" s="20">
        <v>-414178.96</v>
      </c>
      <c r="F105" s="20">
        <f>D105+E105</f>
        <v>532526.04</v>
      </c>
      <c r="G105" s="20">
        <v>422700.39</v>
      </c>
      <c r="H105" s="20">
        <v>422700.39</v>
      </c>
      <c r="I105" s="20">
        <f t="shared" si="13"/>
        <v>109825.65000000002</v>
      </c>
    </row>
    <row r="106" spans="2:9" x14ac:dyDescent="0.2">
      <c r="B106" s="13" t="s">
        <v>32</v>
      </c>
      <c r="C106" s="11"/>
      <c r="D106" s="19">
        <v>61495</v>
      </c>
      <c r="E106" s="20">
        <v>-61495</v>
      </c>
      <c r="F106" s="20">
        <f t="shared" ref="F106:F113" si="15">D106+E106</f>
        <v>0</v>
      </c>
      <c r="G106" s="20">
        <v>0</v>
      </c>
      <c r="H106" s="20">
        <v>0</v>
      </c>
      <c r="I106" s="20">
        <f t="shared" si="13"/>
        <v>0</v>
      </c>
    </row>
    <row r="107" spans="2:9" x14ac:dyDescent="0.2">
      <c r="B107" s="13" t="s">
        <v>33</v>
      </c>
      <c r="C107" s="11"/>
      <c r="D107" s="19">
        <v>730640</v>
      </c>
      <c r="E107" s="20">
        <v>-340172.7</v>
      </c>
      <c r="F107" s="20">
        <f t="shared" si="15"/>
        <v>390467.3</v>
      </c>
      <c r="G107" s="20">
        <v>234189.08</v>
      </c>
      <c r="H107" s="20">
        <v>234189.08</v>
      </c>
      <c r="I107" s="20">
        <f t="shared" si="13"/>
        <v>156278.22</v>
      </c>
    </row>
    <row r="108" spans="2:9" x14ac:dyDescent="0.2">
      <c r="B108" s="13" t="s">
        <v>34</v>
      </c>
      <c r="C108" s="11"/>
      <c r="D108" s="19">
        <v>213000</v>
      </c>
      <c r="E108" s="20">
        <v>-83367.25</v>
      </c>
      <c r="F108" s="20">
        <f t="shared" si="15"/>
        <v>129632.75</v>
      </c>
      <c r="G108" s="20">
        <v>2950.75</v>
      </c>
      <c r="H108" s="20">
        <v>2950.75</v>
      </c>
      <c r="I108" s="20">
        <f t="shared" si="13"/>
        <v>126682</v>
      </c>
    </row>
    <row r="109" spans="2:9" x14ac:dyDescent="0.2">
      <c r="B109" s="13" t="s">
        <v>35</v>
      </c>
      <c r="C109" s="11"/>
      <c r="D109" s="19">
        <v>90816</v>
      </c>
      <c r="E109" s="20">
        <v>-66748.89</v>
      </c>
      <c r="F109" s="20">
        <f t="shared" si="15"/>
        <v>24067.11</v>
      </c>
      <c r="G109" s="20">
        <v>24064.66</v>
      </c>
      <c r="H109" s="20">
        <v>24064.66</v>
      </c>
      <c r="I109" s="20">
        <f t="shared" si="13"/>
        <v>2.4500000000007276</v>
      </c>
    </row>
    <row r="110" spans="2:9" x14ac:dyDescent="0.2">
      <c r="B110" s="13" t="s">
        <v>36</v>
      </c>
      <c r="C110" s="11"/>
      <c r="D110" s="19">
        <v>95894</v>
      </c>
      <c r="E110" s="20">
        <v>-83394</v>
      </c>
      <c r="F110" s="20">
        <f t="shared" si="15"/>
        <v>12500</v>
      </c>
      <c r="G110" s="20">
        <v>7467</v>
      </c>
      <c r="H110" s="20">
        <v>7467</v>
      </c>
      <c r="I110" s="20">
        <f t="shared" si="13"/>
        <v>5033</v>
      </c>
    </row>
    <row r="111" spans="2:9" x14ac:dyDescent="0.2">
      <c r="B111" s="13" t="s">
        <v>37</v>
      </c>
      <c r="C111" s="11"/>
      <c r="D111" s="19">
        <v>23084</v>
      </c>
      <c r="E111" s="20">
        <v>-1189.8</v>
      </c>
      <c r="F111" s="20">
        <f t="shared" si="15"/>
        <v>21894.2</v>
      </c>
      <c r="G111" s="20">
        <v>10214.200000000001</v>
      </c>
      <c r="H111" s="20">
        <v>10214.200000000001</v>
      </c>
      <c r="I111" s="20">
        <f t="shared" si="13"/>
        <v>11680</v>
      </c>
    </row>
    <row r="112" spans="2:9" x14ac:dyDescent="0.2">
      <c r="B112" s="13" t="s">
        <v>38</v>
      </c>
      <c r="C112" s="11"/>
      <c r="D112" s="19">
        <v>54760</v>
      </c>
      <c r="E112" s="20">
        <v>-35922</v>
      </c>
      <c r="F112" s="20">
        <f t="shared" si="15"/>
        <v>18838</v>
      </c>
      <c r="G112" s="20">
        <v>8057.35</v>
      </c>
      <c r="H112" s="20">
        <v>8057.35</v>
      </c>
      <c r="I112" s="20">
        <f t="shared" si="13"/>
        <v>10780.65</v>
      </c>
    </row>
    <row r="113" spans="2:9" x14ac:dyDescent="0.2">
      <c r="B113" s="13" t="s">
        <v>39</v>
      </c>
      <c r="C113" s="11"/>
      <c r="D113" s="19">
        <v>557164</v>
      </c>
      <c r="E113" s="20">
        <v>-499979.54</v>
      </c>
      <c r="F113" s="20">
        <f t="shared" si="15"/>
        <v>57184.460000000021</v>
      </c>
      <c r="G113" s="20">
        <v>42388.27</v>
      </c>
      <c r="H113" s="20">
        <v>42388.27</v>
      </c>
      <c r="I113" s="20">
        <f t="shared" si="13"/>
        <v>14796.190000000024</v>
      </c>
    </row>
    <row r="114" spans="2:9" ht="25.5" customHeight="1" x14ac:dyDescent="0.2">
      <c r="B114" s="26" t="s">
        <v>40</v>
      </c>
      <c r="C114" s="27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43476.42</v>
      </c>
      <c r="F138" s="19">
        <f>F139+F140+F141+F142+F143+F145+F146</f>
        <v>43476.42</v>
      </c>
      <c r="G138" s="19">
        <f>SUM(G139:G146)</f>
        <v>0</v>
      </c>
      <c r="H138" s="19">
        <f>SUM(H139:H146)</f>
        <v>0</v>
      </c>
      <c r="I138" s="20">
        <f t="shared" si="13"/>
        <v>43476.42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>
        <v>0</v>
      </c>
      <c r="E146" s="20">
        <v>43476.42</v>
      </c>
      <c r="F146" s="20">
        <f t="shared" si="18"/>
        <v>43476.42</v>
      </c>
      <c r="G146" s="20">
        <v>0</v>
      </c>
      <c r="H146" s="20">
        <v>0</v>
      </c>
      <c r="I146" s="20">
        <f t="shared" si="13"/>
        <v>43476.42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76387413</v>
      </c>
      <c r="E160" s="18">
        <f t="shared" si="21"/>
        <v>88805.600000000122</v>
      </c>
      <c r="F160" s="18">
        <f t="shared" si="21"/>
        <v>76476218.600000024</v>
      </c>
      <c r="G160" s="18">
        <f t="shared" si="21"/>
        <v>30292848.020000003</v>
      </c>
      <c r="H160" s="18">
        <f t="shared" si="21"/>
        <v>30181999.510000002</v>
      </c>
      <c r="I160" s="18">
        <f t="shared" si="21"/>
        <v>46183370.580000013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2026-07-13T22:19:33Z</dcterms:modified>
</cp:coreProperties>
</file>